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Ice Hockey\Old Stats\"/>
    </mc:Choice>
  </mc:AlternateContent>
  <xr:revisionPtr revIDLastSave="0" documentId="13_ncr:1_{C940511A-737E-4B40-B883-600F3F28BC9D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3" i="1" l="1"/>
  <c r="H43" i="1"/>
  <c r="G43" i="1"/>
  <c r="F43" i="1"/>
  <c r="E43" i="1"/>
  <c r="D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X10" i="1"/>
  <c r="W10" i="1"/>
  <c r="X9" i="1"/>
  <c r="W9" i="1"/>
  <c r="X8" i="1"/>
  <c r="W8" i="1"/>
  <c r="X7" i="1"/>
  <c r="W7" i="1"/>
  <c r="X6" i="1"/>
  <c r="W6" i="1"/>
  <c r="X5" i="1"/>
  <c r="W5" i="1"/>
  <c r="X4" i="1"/>
  <c r="W4" i="1"/>
  <c r="X3" i="1"/>
  <c r="W3" i="1"/>
  <c r="J15" i="1"/>
  <c r="K15" i="1"/>
  <c r="J20" i="1"/>
  <c r="K20" i="1"/>
  <c r="J34" i="1" l="1"/>
  <c r="J33" i="1"/>
  <c r="J32" i="1"/>
  <c r="J30" i="1"/>
  <c r="K30" i="1"/>
  <c r="J9" i="1" l="1"/>
  <c r="K9" i="1"/>
  <c r="J18" i="1" l="1"/>
  <c r="K18" i="1"/>
  <c r="J17" i="1" l="1"/>
  <c r="K17" i="1"/>
  <c r="J5" i="1"/>
  <c r="J31" i="1"/>
  <c r="K5" i="1"/>
  <c r="K7" i="1"/>
  <c r="K12" i="1"/>
  <c r="J7" i="1"/>
  <c r="J12" i="1"/>
  <c r="J3" i="1"/>
  <c r="K3" i="1"/>
  <c r="J4" i="1"/>
  <c r="K4" i="1"/>
  <c r="J6" i="1"/>
  <c r="K6" i="1"/>
  <c r="J8" i="1"/>
  <c r="K8" i="1"/>
  <c r="J10" i="1"/>
  <c r="K10" i="1"/>
  <c r="J11" i="1"/>
  <c r="K11" i="1"/>
  <c r="J13" i="1"/>
  <c r="K13" i="1"/>
  <c r="J14" i="1"/>
  <c r="K14" i="1"/>
  <c r="J16" i="1"/>
  <c r="K16" i="1"/>
  <c r="J19" i="1"/>
  <c r="K19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K43" i="1" l="1"/>
  <c r="J43" i="1"/>
</calcChain>
</file>

<file path=xl/sharedStrings.xml><?xml version="1.0" encoding="utf-8"?>
<sst xmlns="http://schemas.openxmlformats.org/spreadsheetml/2006/main" count="62" uniqueCount="54">
  <si>
    <t>Number</t>
  </si>
  <si>
    <t>Goalie</t>
  </si>
  <si>
    <t>GP</t>
  </si>
  <si>
    <t>Wins</t>
  </si>
  <si>
    <t>Losses</t>
  </si>
  <si>
    <t>Ties</t>
  </si>
  <si>
    <t>Minutes</t>
  </si>
  <si>
    <t>Shots</t>
  </si>
  <si>
    <t>Avg.</t>
  </si>
  <si>
    <t>Pct.</t>
  </si>
  <si>
    <t>Terry Baker '71</t>
  </si>
  <si>
    <t xml:space="preserve">Jim Hilferty '93 </t>
  </si>
  <si>
    <t>Chris Kaprielyan '98</t>
  </si>
  <si>
    <t>Mike Sachar '87</t>
  </si>
  <si>
    <t>Steve Gilmore '93</t>
  </si>
  <si>
    <t>Mike McGrath '01</t>
  </si>
  <si>
    <t>Tom Davis '03</t>
  </si>
  <si>
    <t>Doug Watkins '96</t>
  </si>
  <si>
    <t>Ron Flebbe '89</t>
  </si>
  <si>
    <t>PJ Pawlawski '86</t>
  </si>
  <si>
    <t>Chip Mayo '83</t>
  </si>
  <si>
    <t>Glen Birmingham '82</t>
  </si>
  <si>
    <t>Fred McDade '93</t>
  </si>
  <si>
    <t>Steve Scull '90</t>
  </si>
  <si>
    <t>Evan Pettit '98</t>
  </si>
  <si>
    <t>Matt Flebbe '96</t>
  </si>
  <si>
    <t>Adam Coll '89</t>
  </si>
  <si>
    <t>Gary Albany/Leland Cross 73</t>
  </si>
  <si>
    <t>Bryan Arra</t>
  </si>
  <si>
    <t>Joe Verna DNG</t>
  </si>
  <si>
    <t>Denis Glavin '04</t>
  </si>
  <si>
    <t>Ryan McElhenney '06</t>
  </si>
  <si>
    <t>Jason Dickert '06</t>
  </si>
  <si>
    <t>Ben Grasso '09</t>
  </si>
  <si>
    <t>PJ Menta '10</t>
  </si>
  <si>
    <t>Ryan Bradbury '08</t>
  </si>
  <si>
    <t>Sean Moir '11</t>
  </si>
  <si>
    <t>Garrett Johnston '12</t>
  </si>
  <si>
    <t>Daniel Ardekani '12</t>
  </si>
  <si>
    <t>Jake Branyan '15</t>
  </si>
  <si>
    <t>Mark Kereszi '79</t>
  </si>
  <si>
    <t>Robin Haberle '77</t>
  </si>
  <si>
    <t>Keiran Sloane '13</t>
  </si>
  <si>
    <t>Totals</t>
  </si>
  <si>
    <t>Mark Dumont '17</t>
  </si>
  <si>
    <t>Justin Rossi '17</t>
  </si>
  <si>
    <t>Gannon Walker '21</t>
  </si>
  <si>
    <t>John Mundy '19</t>
  </si>
  <si>
    <t>(minimum 5 games)</t>
  </si>
  <si>
    <t>Olivia Jacobi '25</t>
  </si>
  <si>
    <t>Fiona Walker '25</t>
  </si>
  <si>
    <t>GA</t>
  </si>
  <si>
    <t>Ryan Callahan '24</t>
  </si>
  <si>
    <t>Career Goalie Statistics 1986-2023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</si>
</sst>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4"/>
      <color rgb="FFFF0000"/>
      <name val="Arial"/>
      <family val="2"/>
    </font>
    <font>
      <b/>
      <sz val="10"/>
      <color rgb="FF0099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1" xfId="0" applyBorder="1"/>
    <xf numFmtId="0" fontId="4" fillId="0" borderId="1" xfId="0" applyFont="1" applyBorder="1"/>
    <xf numFmtId="164" fontId="0" fillId="0" borderId="1" xfId="0" applyNumberForma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2" fontId="3" fillId="0" borderId="1" xfId="0" applyNumberFormat="1" applyFont="1" applyBorder="1"/>
    <xf numFmtId="164" fontId="3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6"/>
  <sheetViews>
    <sheetView tabSelected="1" workbookViewId="0">
      <selection activeCell="B2" sqref="B2"/>
    </sheetView>
  </sheetViews>
  <sheetFormatPr defaultRowHeight="13.2" x14ac:dyDescent="0.25"/>
  <cols>
    <col min="2" max="2" width="20.6640625" customWidth="1"/>
  </cols>
  <sheetData>
    <row r="1" spans="1:24" ht="17.399999999999999" x14ac:dyDescent="0.3">
      <c r="A1" s="3"/>
      <c r="B1" s="4" t="s">
        <v>53</v>
      </c>
      <c r="C1" s="3"/>
      <c r="D1" s="3"/>
      <c r="E1" s="3"/>
      <c r="F1" s="5" t="s">
        <v>48</v>
      </c>
      <c r="G1" s="3"/>
      <c r="H1" s="3"/>
      <c r="I1" s="3"/>
      <c r="J1" s="3"/>
      <c r="K1" s="3"/>
    </row>
    <row r="2" spans="1:24" s="1" customForma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51</v>
      </c>
      <c r="J2" s="6" t="s">
        <v>8</v>
      </c>
      <c r="K2" s="6" t="s">
        <v>9</v>
      </c>
    </row>
    <row r="3" spans="1:24" x14ac:dyDescent="0.25">
      <c r="A3" s="7">
        <v>35</v>
      </c>
      <c r="B3" s="8" t="s">
        <v>31</v>
      </c>
      <c r="C3" s="9">
        <v>116</v>
      </c>
      <c r="D3" s="9">
        <v>72</v>
      </c>
      <c r="E3" s="10">
        <v>25</v>
      </c>
      <c r="F3" s="9">
        <v>15</v>
      </c>
      <c r="G3" s="9">
        <v>5122</v>
      </c>
      <c r="H3" s="9">
        <v>2483</v>
      </c>
      <c r="I3" s="10">
        <v>255</v>
      </c>
      <c r="J3" s="11">
        <f>I3/(G3/45)</f>
        <v>2.2403358063256542</v>
      </c>
      <c r="K3" s="12">
        <f>1-(I3/H3)</f>
        <v>0.89730165122835281</v>
      </c>
      <c r="N3" s="7">
        <v>39</v>
      </c>
      <c r="O3" s="8" t="s">
        <v>35</v>
      </c>
      <c r="P3" s="10">
        <v>1</v>
      </c>
      <c r="Q3" s="10">
        <v>1</v>
      </c>
      <c r="R3" s="10">
        <v>0</v>
      </c>
      <c r="S3" s="10">
        <v>0</v>
      </c>
      <c r="T3" s="10">
        <v>45</v>
      </c>
      <c r="U3" s="10">
        <v>19</v>
      </c>
      <c r="V3" s="10">
        <v>2</v>
      </c>
      <c r="W3" s="13">
        <f>V3/(T3/45)</f>
        <v>2</v>
      </c>
      <c r="X3" s="14">
        <f>1-(V3/U3)</f>
        <v>0.89473684210526316</v>
      </c>
    </row>
    <row r="4" spans="1:24" x14ac:dyDescent="0.25">
      <c r="A4" s="7">
        <v>42</v>
      </c>
      <c r="B4" s="8" t="s">
        <v>33</v>
      </c>
      <c r="C4" s="10">
        <v>27</v>
      </c>
      <c r="D4" s="10">
        <v>8</v>
      </c>
      <c r="E4" s="10">
        <v>13</v>
      </c>
      <c r="F4" s="10">
        <v>5</v>
      </c>
      <c r="G4" s="10">
        <v>1213</v>
      </c>
      <c r="H4" s="10">
        <v>605</v>
      </c>
      <c r="I4" s="10">
        <v>65</v>
      </c>
      <c r="J4" s="13">
        <f>I4/(G4/45)</f>
        <v>2.4113767518549052</v>
      </c>
      <c r="K4" s="14">
        <f>1-(I4/H4)</f>
        <v>0.8925619834710744</v>
      </c>
      <c r="N4" s="7">
        <v>30</v>
      </c>
      <c r="O4" s="8" t="s">
        <v>11</v>
      </c>
      <c r="P4" s="10">
        <v>1</v>
      </c>
      <c r="Q4" s="10">
        <v>0</v>
      </c>
      <c r="R4" s="10">
        <v>1</v>
      </c>
      <c r="S4" s="10">
        <v>0</v>
      </c>
      <c r="T4" s="10">
        <v>45</v>
      </c>
      <c r="U4" s="10">
        <v>23</v>
      </c>
      <c r="V4" s="10">
        <v>3</v>
      </c>
      <c r="W4" s="13">
        <f>V4/(T4/45)</f>
        <v>3</v>
      </c>
      <c r="X4" s="14">
        <f>1-(V4/U4)</f>
        <v>0.86956521739130432</v>
      </c>
    </row>
    <row r="5" spans="1:24" x14ac:dyDescent="0.25">
      <c r="A5" s="7">
        <v>55</v>
      </c>
      <c r="B5" s="8" t="s">
        <v>39</v>
      </c>
      <c r="C5" s="10">
        <v>71</v>
      </c>
      <c r="D5" s="10">
        <v>25</v>
      </c>
      <c r="E5" s="10">
        <v>39</v>
      </c>
      <c r="F5" s="10">
        <v>6</v>
      </c>
      <c r="G5" s="10">
        <v>3299</v>
      </c>
      <c r="H5" s="10">
        <v>2164</v>
      </c>
      <c r="I5" s="10">
        <v>255</v>
      </c>
      <c r="J5" s="13">
        <f>I5/(G5/48)</f>
        <v>3.710215216732343</v>
      </c>
      <c r="K5" s="14">
        <f>1-(I5/H5)</f>
        <v>0.88216266173752311</v>
      </c>
      <c r="N5" s="7">
        <v>33</v>
      </c>
      <c r="O5" s="8" t="s">
        <v>32</v>
      </c>
      <c r="P5" s="10">
        <v>1</v>
      </c>
      <c r="Q5" s="10">
        <v>0</v>
      </c>
      <c r="R5" s="10">
        <v>0</v>
      </c>
      <c r="S5" s="10">
        <v>0</v>
      </c>
      <c r="T5" s="10">
        <v>12</v>
      </c>
      <c r="U5" s="10">
        <v>7</v>
      </c>
      <c r="V5" s="10">
        <v>1</v>
      </c>
      <c r="W5" s="13">
        <f>V5/(T5/45)</f>
        <v>3.75</v>
      </c>
      <c r="X5" s="14">
        <f>1-(V5/U5)</f>
        <v>0.85714285714285721</v>
      </c>
    </row>
    <row r="6" spans="1:24" x14ac:dyDescent="0.25">
      <c r="A6" s="7">
        <v>33</v>
      </c>
      <c r="B6" s="8" t="s">
        <v>34</v>
      </c>
      <c r="C6" s="10">
        <v>78</v>
      </c>
      <c r="D6" s="10">
        <v>31</v>
      </c>
      <c r="E6" s="9">
        <v>37</v>
      </c>
      <c r="F6" s="10">
        <v>10</v>
      </c>
      <c r="G6" s="10">
        <v>3365</v>
      </c>
      <c r="H6" s="10">
        <v>1804</v>
      </c>
      <c r="I6" s="10">
        <v>218</v>
      </c>
      <c r="J6" s="13">
        <f>I6/(G6/45)</f>
        <v>2.9153046062407135</v>
      </c>
      <c r="K6" s="14">
        <f>1-(I6/H6)</f>
        <v>0.87915742793791574</v>
      </c>
      <c r="N6" s="7">
        <v>29</v>
      </c>
      <c r="O6" s="8" t="s">
        <v>26</v>
      </c>
      <c r="P6" s="10">
        <v>1</v>
      </c>
      <c r="Q6" s="10">
        <v>0</v>
      </c>
      <c r="R6" s="10">
        <v>1</v>
      </c>
      <c r="S6" s="10">
        <v>0</v>
      </c>
      <c r="T6" s="10">
        <v>26</v>
      </c>
      <c r="U6" s="10">
        <v>29</v>
      </c>
      <c r="V6" s="10">
        <v>5</v>
      </c>
      <c r="W6" s="13">
        <f>V6/(T6/45)</f>
        <v>8.6538461538461551</v>
      </c>
      <c r="X6" s="14">
        <f>1-(V6/U6)</f>
        <v>0.82758620689655171</v>
      </c>
    </row>
    <row r="7" spans="1:24" x14ac:dyDescent="0.25">
      <c r="A7" s="7">
        <v>27</v>
      </c>
      <c r="B7" s="8" t="s">
        <v>38</v>
      </c>
      <c r="C7" s="10">
        <v>27</v>
      </c>
      <c r="D7" s="10">
        <v>5</v>
      </c>
      <c r="E7" s="10">
        <v>8</v>
      </c>
      <c r="F7" s="10">
        <v>2</v>
      </c>
      <c r="G7" s="10">
        <v>836</v>
      </c>
      <c r="H7" s="10">
        <v>339</v>
      </c>
      <c r="I7" s="10">
        <v>45</v>
      </c>
      <c r="J7" s="13">
        <f>I7/(G7/45)</f>
        <v>2.4222488038277512</v>
      </c>
      <c r="K7" s="14">
        <f>1-(I7/H7)</f>
        <v>0.86725663716814161</v>
      </c>
      <c r="N7" s="7">
        <v>35</v>
      </c>
      <c r="O7" s="8" t="s">
        <v>52</v>
      </c>
      <c r="P7" s="10">
        <v>1</v>
      </c>
      <c r="Q7" s="10">
        <v>0</v>
      </c>
      <c r="R7" s="10">
        <v>0</v>
      </c>
      <c r="S7" s="10">
        <v>0</v>
      </c>
      <c r="T7" s="10">
        <v>17</v>
      </c>
      <c r="U7" s="10">
        <v>8</v>
      </c>
      <c r="V7" s="10">
        <v>3</v>
      </c>
      <c r="W7" s="13">
        <f>V7/(T7/45)</f>
        <v>7.9411764705882355</v>
      </c>
      <c r="X7" s="14">
        <f>1-(V7/U7)</f>
        <v>0.625</v>
      </c>
    </row>
    <row r="8" spans="1:24" x14ac:dyDescent="0.25">
      <c r="A8" s="7">
        <v>33</v>
      </c>
      <c r="B8" s="8" t="s">
        <v>12</v>
      </c>
      <c r="C8" s="10">
        <v>26</v>
      </c>
      <c r="D8" s="10">
        <v>10</v>
      </c>
      <c r="E8" s="10">
        <v>10</v>
      </c>
      <c r="F8" s="10">
        <v>3</v>
      </c>
      <c r="G8" s="10">
        <v>1218</v>
      </c>
      <c r="H8" s="10">
        <v>736</v>
      </c>
      <c r="I8" s="10">
        <v>98</v>
      </c>
      <c r="J8" s="13">
        <f>I8/(G8/45)</f>
        <v>3.6206896551724137</v>
      </c>
      <c r="K8" s="14">
        <f>1-(I8/H8)</f>
        <v>0.86684782608695654</v>
      </c>
      <c r="N8" s="7">
        <v>31</v>
      </c>
      <c r="O8" s="8" t="s">
        <v>42</v>
      </c>
      <c r="P8" s="10">
        <v>2</v>
      </c>
      <c r="Q8" s="10">
        <v>1</v>
      </c>
      <c r="R8" s="10">
        <v>0</v>
      </c>
      <c r="S8" s="10">
        <v>0</v>
      </c>
      <c r="T8" s="10">
        <v>64</v>
      </c>
      <c r="U8" s="10">
        <v>30</v>
      </c>
      <c r="V8" s="10">
        <v>6</v>
      </c>
      <c r="W8" s="13">
        <f>V8/(T8/48)</f>
        <v>4.5</v>
      </c>
      <c r="X8" s="14">
        <f>1-(V8/U8)</f>
        <v>0.8</v>
      </c>
    </row>
    <row r="9" spans="1:24" x14ac:dyDescent="0.25">
      <c r="A9" s="7">
        <v>27</v>
      </c>
      <c r="B9" s="8" t="s">
        <v>46</v>
      </c>
      <c r="C9" s="10">
        <v>56</v>
      </c>
      <c r="D9" s="10">
        <v>9</v>
      </c>
      <c r="E9" s="10">
        <v>39</v>
      </c>
      <c r="F9" s="10">
        <v>3</v>
      </c>
      <c r="G9" s="10">
        <v>2364</v>
      </c>
      <c r="H9" s="10">
        <v>1833</v>
      </c>
      <c r="I9" s="10">
        <v>250</v>
      </c>
      <c r="J9" s="13">
        <f>I9/(G9/45)</f>
        <v>4.7588832487309647</v>
      </c>
      <c r="K9" s="14">
        <f>1-(I9/H9)</f>
        <v>0.86361156573922537</v>
      </c>
      <c r="N9" s="7">
        <v>37</v>
      </c>
      <c r="O9" s="8" t="s">
        <v>28</v>
      </c>
      <c r="P9" s="10">
        <v>2</v>
      </c>
      <c r="Q9" s="10">
        <v>2</v>
      </c>
      <c r="R9" s="10">
        <v>0</v>
      </c>
      <c r="S9" s="10">
        <v>1</v>
      </c>
      <c r="T9" s="10">
        <v>102</v>
      </c>
      <c r="U9" s="10">
        <v>30</v>
      </c>
      <c r="V9" s="10">
        <v>9</v>
      </c>
      <c r="W9" s="13">
        <f>V9/(T9/45)</f>
        <v>3.9705882352941178</v>
      </c>
      <c r="X9" s="14">
        <f>1-(V9/U9)</f>
        <v>0.7</v>
      </c>
    </row>
    <row r="10" spans="1:24" x14ac:dyDescent="0.25">
      <c r="A10" s="7">
        <v>44</v>
      </c>
      <c r="B10" s="8" t="s">
        <v>15</v>
      </c>
      <c r="C10" s="10">
        <v>52</v>
      </c>
      <c r="D10" s="10">
        <v>24</v>
      </c>
      <c r="E10" s="10">
        <v>18</v>
      </c>
      <c r="F10" s="10">
        <v>2</v>
      </c>
      <c r="G10" s="10">
        <v>1899</v>
      </c>
      <c r="H10" s="10">
        <v>1042</v>
      </c>
      <c r="I10" s="10">
        <v>144</v>
      </c>
      <c r="J10" s="13">
        <f>I10/(G10/45)</f>
        <v>3.4123222748815163</v>
      </c>
      <c r="K10" s="14">
        <f>1-(I10/H10)</f>
        <v>0.86180422264875234</v>
      </c>
      <c r="N10" s="7">
        <v>33</v>
      </c>
      <c r="O10" s="8" t="s">
        <v>45</v>
      </c>
      <c r="P10" s="10">
        <v>3</v>
      </c>
      <c r="Q10" s="10">
        <v>3</v>
      </c>
      <c r="R10" s="10">
        <v>2</v>
      </c>
      <c r="S10" s="10">
        <v>0</v>
      </c>
      <c r="T10" s="10">
        <v>112</v>
      </c>
      <c r="U10" s="10">
        <v>50</v>
      </c>
      <c r="V10" s="10">
        <v>18</v>
      </c>
      <c r="W10" s="13">
        <f>V10/(T10/48)</f>
        <v>7.7142857142857135</v>
      </c>
      <c r="X10" s="14">
        <f>1-(V10/U10)</f>
        <v>0.64</v>
      </c>
    </row>
    <row r="11" spans="1:24" x14ac:dyDescent="0.25">
      <c r="A11" s="7">
        <v>39</v>
      </c>
      <c r="B11" s="8" t="s">
        <v>30</v>
      </c>
      <c r="C11" s="10">
        <v>32</v>
      </c>
      <c r="D11" s="10">
        <v>12</v>
      </c>
      <c r="E11" s="10">
        <v>12</v>
      </c>
      <c r="F11" s="10">
        <v>6</v>
      </c>
      <c r="G11" s="10">
        <v>1314</v>
      </c>
      <c r="H11" s="10">
        <v>678</v>
      </c>
      <c r="I11" s="10">
        <v>97</v>
      </c>
      <c r="J11" s="13">
        <f>I11/(G11/45)</f>
        <v>3.3219178082191783</v>
      </c>
      <c r="K11" s="14">
        <f>1-(I11/H11)</f>
        <v>0.85693215339233042</v>
      </c>
    </row>
    <row r="12" spans="1:24" x14ac:dyDescent="0.25">
      <c r="A12" s="7">
        <v>40</v>
      </c>
      <c r="B12" s="8" t="s">
        <v>37</v>
      </c>
      <c r="C12" s="10">
        <v>54</v>
      </c>
      <c r="D12" s="10">
        <v>20</v>
      </c>
      <c r="E12" s="10">
        <v>21</v>
      </c>
      <c r="F12" s="10">
        <v>7</v>
      </c>
      <c r="G12" s="10">
        <v>2119</v>
      </c>
      <c r="H12" s="10">
        <v>1551</v>
      </c>
      <c r="I12" s="10">
        <v>235</v>
      </c>
      <c r="J12" s="13">
        <f>I12/(G12/45)</f>
        <v>4.9905615856536105</v>
      </c>
      <c r="K12" s="14">
        <f>1-(I12/H12)</f>
        <v>0.84848484848484851</v>
      </c>
    </row>
    <row r="13" spans="1:24" x14ac:dyDescent="0.25">
      <c r="A13" s="7">
        <v>1</v>
      </c>
      <c r="B13" s="8" t="s">
        <v>17</v>
      </c>
      <c r="C13" s="10">
        <v>40</v>
      </c>
      <c r="D13" s="10">
        <v>13</v>
      </c>
      <c r="E13" s="10">
        <v>24</v>
      </c>
      <c r="F13" s="10">
        <v>1</v>
      </c>
      <c r="G13" s="10">
        <v>1661</v>
      </c>
      <c r="H13" s="10">
        <v>1271</v>
      </c>
      <c r="I13" s="10">
        <v>194</v>
      </c>
      <c r="J13" s="13">
        <f>I13/(G13/45)</f>
        <v>5.2558699578567127</v>
      </c>
      <c r="K13" s="14">
        <f>1-(I13/H13)</f>
        <v>0.84736428009441389</v>
      </c>
    </row>
    <row r="14" spans="1:24" x14ac:dyDescent="0.25">
      <c r="A14" s="7">
        <v>29</v>
      </c>
      <c r="B14" s="8" t="s">
        <v>19</v>
      </c>
      <c r="C14" s="10">
        <v>56</v>
      </c>
      <c r="D14" s="10">
        <v>9</v>
      </c>
      <c r="E14" s="10">
        <v>34</v>
      </c>
      <c r="F14" s="10">
        <v>7</v>
      </c>
      <c r="G14" s="10">
        <v>2481</v>
      </c>
      <c r="H14" s="10">
        <v>2004</v>
      </c>
      <c r="I14" s="9">
        <v>306</v>
      </c>
      <c r="J14" s="13">
        <f>I14/(G14/45)</f>
        <v>5.5501813784764211</v>
      </c>
      <c r="K14" s="14">
        <f>1-(I14/H14)</f>
        <v>0.84730538922155685</v>
      </c>
    </row>
    <row r="15" spans="1:24" x14ac:dyDescent="0.25">
      <c r="A15" s="7">
        <v>45</v>
      </c>
      <c r="B15" s="8" t="s">
        <v>50</v>
      </c>
      <c r="C15" s="10">
        <v>35</v>
      </c>
      <c r="D15" s="10">
        <v>14</v>
      </c>
      <c r="E15" s="10">
        <v>19</v>
      </c>
      <c r="F15" s="10">
        <v>1</v>
      </c>
      <c r="G15" s="10">
        <v>1687</v>
      </c>
      <c r="H15" s="10">
        <v>976</v>
      </c>
      <c r="I15" s="10">
        <v>157</v>
      </c>
      <c r="J15" s="13">
        <f>I15/(G15/51)</f>
        <v>4.7462951985773563</v>
      </c>
      <c r="K15" s="14">
        <f>1-(I15/H15)</f>
        <v>0.83913934426229508</v>
      </c>
    </row>
    <row r="16" spans="1:24" x14ac:dyDescent="0.25">
      <c r="A16" s="7">
        <v>69</v>
      </c>
      <c r="B16" s="8" t="s">
        <v>20</v>
      </c>
      <c r="C16" s="10">
        <v>9</v>
      </c>
      <c r="D16" s="10">
        <v>1</v>
      </c>
      <c r="E16" s="10">
        <v>7</v>
      </c>
      <c r="F16" s="10">
        <v>0</v>
      </c>
      <c r="G16" s="10">
        <v>403</v>
      </c>
      <c r="H16" s="10">
        <v>306</v>
      </c>
      <c r="I16" s="10">
        <v>50</v>
      </c>
      <c r="J16" s="13">
        <f>I16/(G16/45)</f>
        <v>5.583126550868486</v>
      </c>
      <c r="K16" s="14">
        <f>1-(I16/H16)</f>
        <v>0.83660130718954251</v>
      </c>
    </row>
    <row r="17" spans="1:11" x14ac:dyDescent="0.25">
      <c r="A17" s="7">
        <v>30</v>
      </c>
      <c r="B17" s="8" t="s">
        <v>44</v>
      </c>
      <c r="C17" s="10">
        <v>46</v>
      </c>
      <c r="D17" s="10">
        <v>22</v>
      </c>
      <c r="E17" s="10">
        <v>18</v>
      </c>
      <c r="F17" s="10">
        <v>4</v>
      </c>
      <c r="G17" s="10">
        <v>2086</v>
      </c>
      <c r="H17" s="10">
        <v>1110</v>
      </c>
      <c r="I17" s="10">
        <v>184</v>
      </c>
      <c r="J17" s="13">
        <f>I17/(G17/48)</f>
        <v>4.2339405560882071</v>
      </c>
      <c r="K17" s="14">
        <f>1-(I17/H17)</f>
        <v>0.83423423423423426</v>
      </c>
    </row>
    <row r="18" spans="1:11" x14ac:dyDescent="0.25">
      <c r="A18" s="7">
        <v>31</v>
      </c>
      <c r="B18" s="8" t="s">
        <v>47</v>
      </c>
      <c r="C18" s="10">
        <v>29</v>
      </c>
      <c r="D18" s="10">
        <v>5</v>
      </c>
      <c r="E18" s="10">
        <v>18</v>
      </c>
      <c r="F18" s="10">
        <v>0</v>
      </c>
      <c r="G18" s="10">
        <v>1063</v>
      </c>
      <c r="H18" s="10">
        <v>675</v>
      </c>
      <c r="I18" s="10">
        <v>112</v>
      </c>
      <c r="J18" s="13">
        <f>I18/(G18/45)</f>
        <v>4.7412982126058321</v>
      </c>
      <c r="K18" s="14">
        <f>1-(I18/H18)</f>
        <v>0.83407407407407408</v>
      </c>
    </row>
    <row r="19" spans="1:11" x14ac:dyDescent="0.25">
      <c r="A19" s="7">
        <v>1</v>
      </c>
      <c r="B19" s="8" t="s">
        <v>16</v>
      </c>
      <c r="C19" s="10">
        <v>93</v>
      </c>
      <c r="D19" s="10">
        <v>47</v>
      </c>
      <c r="E19" s="10">
        <v>29</v>
      </c>
      <c r="F19" s="10">
        <v>6</v>
      </c>
      <c r="G19" s="10">
        <v>3517</v>
      </c>
      <c r="H19" s="10">
        <v>1597</v>
      </c>
      <c r="I19" s="10">
        <v>268</v>
      </c>
      <c r="J19" s="13">
        <f>I19/(G19/45)</f>
        <v>3.4290588569803813</v>
      </c>
      <c r="K19" s="14">
        <f>1-(I19/H19)</f>
        <v>0.83218534752661233</v>
      </c>
    </row>
    <row r="20" spans="1:11" x14ac:dyDescent="0.25">
      <c r="A20" s="7">
        <v>36</v>
      </c>
      <c r="B20" s="8" t="s">
        <v>49</v>
      </c>
      <c r="C20" s="10">
        <v>17</v>
      </c>
      <c r="D20" s="10">
        <v>6</v>
      </c>
      <c r="E20" s="10">
        <v>9</v>
      </c>
      <c r="F20" s="10">
        <v>0</v>
      </c>
      <c r="G20" s="10">
        <v>793</v>
      </c>
      <c r="H20" s="10">
        <v>431</v>
      </c>
      <c r="I20" s="10">
        <v>76</v>
      </c>
      <c r="J20" s="13">
        <f>I20/(G20/51)</f>
        <v>4.887767969735183</v>
      </c>
      <c r="K20" s="14">
        <f>1-(I20/H20)</f>
        <v>0.82366589327146178</v>
      </c>
    </row>
    <row r="21" spans="1:11" x14ac:dyDescent="0.25">
      <c r="A21" s="7">
        <v>30</v>
      </c>
      <c r="B21" s="8" t="s">
        <v>21</v>
      </c>
      <c r="C21" s="10">
        <v>8</v>
      </c>
      <c r="D21" s="10">
        <v>3</v>
      </c>
      <c r="E21" s="10">
        <v>5</v>
      </c>
      <c r="F21" s="10">
        <v>0</v>
      </c>
      <c r="G21" s="10">
        <v>315</v>
      </c>
      <c r="H21" s="10">
        <v>232</v>
      </c>
      <c r="I21" s="10">
        <v>41</v>
      </c>
      <c r="J21" s="13">
        <f>I21/(G21/45)</f>
        <v>5.8571428571428568</v>
      </c>
      <c r="K21" s="14">
        <f>1-(I21/H21)</f>
        <v>0.82327586206896552</v>
      </c>
    </row>
    <row r="22" spans="1:11" x14ac:dyDescent="0.25">
      <c r="A22" s="7">
        <v>39</v>
      </c>
      <c r="B22" s="8" t="s">
        <v>29</v>
      </c>
      <c r="C22" s="10">
        <v>14</v>
      </c>
      <c r="D22" s="10">
        <v>5</v>
      </c>
      <c r="E22" s="10">
        <v>3</v>
      </c>
      <c r="F22" s="10">
        <v>1</v>
      </c>
      <c r="G22" s="10">
        <v>463</v>
      </c>
      <c r="H22" s="10">
        <v>261</v>
      </c>
      <c r="I22" s="10">
        <v>48</v>
      </c>
      <c r="J22" s="13">
        <f>I22/(G22/45)</f>
        <v>4.6652267818574513</v>
      </c>
      <c r="K22" s="14">
        <f>1-(I22/H22)</f>
        <v>0.81609195402298851</v>
      </c>
    </row>
    <row r="23" spans="1:11" x14ac:dyDescent="0.25">
      <c r="A23" s="7">
        <v>20</v>
      </c>
      <c r="B23" s="8" t="s">
        <v>14</v>
      </c>
      <c r="C23" s="10">
        <v>31</v>
      </c>
      <c r="D23" s="10">
        <v>8</v>
      </c>
      <c r="E23" s="10">
        <v>11</v>
      </c>
      <c r="F23" s="10">
        <v>5</v>
      </c>
      <c r="G23" s="10">
        <v>1124</v>
      </c>
      <c r="H23" s="10">
        <v>546</v>
      </c>
      <c r="I23" s="10">
        <v>101</v>
      </c>
      <c r="J23" s="13">
        <f>I23/(G23/45)</f>
        <v>4.0435943060498216</v>
      </c>
      <c r="K23" s="14">
        <f>1-(I23/H23)</f>
        <v>0.81501831501831501</v>
      </c>
    </row>
    <row r="24" spans="1:11" x14ac:dyDescent="0.25">
      <c r="A24" s="7">
        <v>38</v>
      </c>
      <c r="B24" s="8" t="s">
        <v>18</v>
      </c>
      <c r="C24" s="10">
        <v>10</v>
      </c>
      <c r="D24" s="10">
        <v>2</v>
      </c>
      <c r="E24" s="10">
        <v>6</v>
      </c>
      <c r="F24" s="10">
        <v>1</v>
      </c>
      <c r="G24" s="10">
        <v>411</v>
      </c>
      <c r="H24" s="10">
        <v>241</v>
      </c>
      <c r="I24" s="10">
        <v>50</v>
      </c>
      <c r="J24" s="13">
        <f>I24/(G24/45)</f>
        <v>5.4744525547445262</v>
      </c>
      <c r="K24" s="14">
        <f>1-(I24/H24)</f>
        <v>0.79253112033195017</v>
      </c>
    </row>
    <row r="25" spans="1:11" x14ac:dyDescent="0.25">
      <c r="A25" s="7">
        <v>1</v>
      </c>
      <c r="B25" s="8" t="s">
        <v>36</v>
      </c>
      <c r="C25" s="10">
        <v>13</v>
      </c>
      <c r="D25" s="10">
        <v>0</v>
      </c>
      <c r="E25" s="10">
        <v>8</v>
      </c>
      <c r="F25" s="10">
        <v>1</v>
      </c>
      <c r="G25" s="10">
        <v>433</v>
      </c>
      <c r="H25" s="10">
        <v>235</v>
      </c>
      <c r="I25" s="10">
        <v>49</v>
      </c>
      <c r="J25" s="13">
        <f>I25/(G25/45)</f>
        <v>5.0923787528868365</v>
      </c>
      <c r="K25" s="14">
        <f>1-(I25/H25)</f>
        <v>0.79148936170212769</v>
      </c>
    </row>
    <row r="26" spans="1:11" x14ac:dyDescent="0.25">
      <c r="A26" s="7">
        <v>1</v>
      </c>
      <c r="B26" s="8" t="s">
        <v>24</v>
      </c>
      <c r="C26" s="10">
        <v>29</v>
      </c>
      <c r="D26" s="10">
        <v>6</v>
      </c>
      <c r="E26" s="10">
        <v>21</v>
      </c>
      <c r="F26" s="10">
        <v>1</v>
      </c>
      <c r="G26" s="10">
        <v>1170</v>
      </c>
      <c r="H26" s="10">
        <v>826</v>
      </c>
      <c r="I26" s="10">
        <v>175</v>
      </c>
      <c r="J26" s="13">
        <f>I26/(G26/45)</f>
        <v>6.7307692307692308</v>
      </c>
      <c r="K26" s="14">
        <f>1-(I26/H26)</f>
        <v>0.78813559322033899</v>
      </c>
    </row>
    <row r="27" spans="1:11" x14ac:dyDescent="0.25">
      <c r="A27" s="7">
        <v>39</v>
      </c>
      <c r="B27" s="8" t="s">
        <v>23</v>
      </c>
      <c r="C27" s="10">
        <v>38</v>
      </c>
      <c r="D27" s="10">
        <v>18</v>
      </c>
      <c r="E27" s="10">
        <v>18</v>
      </c>
      <c r="F27" s="10">
        <v>6</v>
      </c>
      <c r="G27" s="10">
        <v>1841</v>
      </c>
      <c r="H27" s="10">
        <v>1200</v>
      </c>
      <c r="I27" s="10">
        <v>270</v>
      </c>
      <c r="J27" s="13">
        <f>I27/(G27/45)</f>
        <v>6.5996740901683868</v>
      </c>
      <c r="K27" s="14">
        <f>1-(I27/H27)</f>
        <v>0.77500000000000002</v>
      </c>
    </row>
    <row r="28" spans="1:11" x14ac:dyDescent="0.25">
      <c r="A28" s="7"/>
      <c r="B28" s="8" t="s">
        <v>13</v>
      </c>
      <c r="C28" s="10">
        <v>33</v>
      </c>
      <c r="D28" s="10">
        <v>8</v>
      </c>
      <c r="E28" s="10">
        <v>24</v>
      </c>
      <c r="F28" s="10">
        <v>0</v>
      </c>
      <c r="G28" s="10">
        <v>1387</v>
      </c>
      <c r="H28" s="10">
        <v>444</v>
      </c>
      <c r="I28" s="10">
        <v>122</v>
      </c>
      <c r="J28" s="13">
        <f>I28/(G28/45)</f>
        <v>3.9581831290555156</v>
      </c>
      <c r="K28" s="14">
        <f>1-(I28/H28)</f>
        <v>0.72522522522522515</v>
      </c>
    </row>
    <row r="29" spans="1:11" x14ac:dyDescent="0.25">
      <c r="A29" s="7">
        <v>30</v>
      </c>
      <c r="B29" s="8" t="s">
        <v>22</v>
      </c>
      <c r="C29" s="10">
        <v>24</v>
      </c>
      <c r="D29" s="10">
        <v>6</v>
      </c>
      <c r="E29" s="10">
        <v>9</v>
      </c>
      <c r="F29" s="10">
        <v>1</v>
      </c>
      <c r="G29" s="10">
        <v>748</v>
      </c>
      <c r="H29" s="10">
        <v>362</v>
      </c>
      <c r="I29" s="10">
        <v>101</v>
      </c>
      <c r="J29" s="13">
        <f>I29/(G29/45)</f>
        <v>6.0762032085561488</v>
      </c>
      <c r="K29" s="14">
        <f>1-(I29/H29)</f>
        <v>0.72099447513812154</v>
      </c>
    </row>
    <row r="30" spans="1:11" x14ac:dyDescent="0.25">
      <c r="A30" s="7">
        <v>2</v>
      </c>
      <c r="B30" s="8" t="s">
        <v>25</v>
      </c>
      <c r="C30" s="10">
        <v>8</v>
      </c>
      <c r="D30" s="10">
        <v>3</v>
      </c>
      <c r="E30" s="10">
        <v>5</v>
      </c>
      <c r="F30" s="10">
        <v>0</v>
      </c>
      <c r="G30" s="10">
        <v>332</v>
      </c>
      <c r="H30" s="10">
        <v>186</v>
      </c>
      <c r="I30" s="10">
        <v>55</v>
      </c>
      <c r="J30" s="13">
        <f>I30/(G30/45)</f>
        <v>7.4548192771084336</v>
      </c>
      <c r="K30" s="14">
        <f>1-(I30/H30)</f>
        <v>0.70430107526881724</v>
      </c>
    </row>
    <row r="31" spans="1:11" x14ac:dyDescent="0.25">
      <c r="A31" s="7"/>
      <c r="B31" s="8" t="s">
        <v>41</v>
      </c>
      <c r="C31" s="10">
        <v>7</v>
      </c>
      <c r="D31" s="10"/>
      <c r="E31" s="10"/>
      <c r="F31" s="10"/>
      <c r="G31" s="10">
        <v>300</v>
      </c>
      <c r="H31" s="10"/>
      <c r="I31" s="10">
        <v>13</v>
      </c>
      <c r="J31" s="13">
        <f>I31/(G31/45)</f>
        <v>1.95</v>
      </c>
      <c r="K31" s="14"/>
    </row>
    <row r="32" spans="1:11" x14ac:dyDescent="0.25">
      <c r="A32" s="7"/>
      <c r="B32" s="8" t="s">
        <v>27</v>
      </c>
      <c r="C32" s="10">
        <v>14</v>
      </c>
      <c r="D32" s="10">
        <v>12</v>
      </c>
      <c r="E32" s="10">
        <v>2</v>
      </c>
      <c r="F32" s="10">
        <v>0</v>
      </c>
      <c r="G32" s="10">
        <v>630</v>
      </c>
      <c r="H32" s="10"/>
      <c r="I32" s="10">
        <v>36</v>
      </c>
      <c r="J32" s="13">
        <f>I32/(G32/45)</f>
        <v>2.5714285714285716</v>
      </c>
      <c r="K32" s="14"/>
    </row>
    <row r="33" spans="1:11" x14ac:dyDescent="0.25">
      <c r="A33" s="7"/>
      <c r="B33" s="8" t="s">
        <v>40</v>
      </c>
      <c r="C33" s="10">
        <v>12</v>
      </c>
      <c r="D33" s="10"/>
      <c r="E33" s="10"/>
      <c r="F33" s="10"/>
      <c r="G33" s="10">
        <v>510</v>
      </c>
      <c r="H33" s="10"/>
      <c r="I33" s="10">
        <v>30</v>
      </c>
      <c r="J33" s="13">
        <f>I33/(G33/45)</f>
        <v>2.6470588235294117</v>
      </c>
      <c r="K33" s="14"/>
    </row>
    <row r="34" spans="1:11" x14ac:dyDescent="0.25">
      <c r="A34" s="7"/>
      <c r="B34" s="8" t="s">
        <v>10</v>
      </c>
      <c r="C34" s="10">
        <v>13</v>
      </c>
      <c r="D34" s="10">
        <v>10</v>
      </c>
      <c r="E34" s="10">
        <v>2</v>
      </c>
      <c r="F34" s="10">
        <v>1</v>
      </c>
      <c r="G34" s="10">
        <v>585</v>
      </c>
      <c r="H34" s="10"/>
      <c r="I34" s="10">
        <v>36</v>
      </c>
      <c r="J34" s="13">
        <f>I34/(G34/45)</f>
        <v>2.7692307692307692</v>
      </c>
      <c r="K34" s="14"/>
    </row>
    <row r="35" spans="1:11" x14ac:dyDescent="0.25">
      <c r="A35" s="7">
        <v>39</v>
      </c>
      <c r="B35" s="8" t="s">
        <v>35</v>
      </c>
      <c r="C35" s="10">
        <v>1</v>
      </c>
      <c r="D35" s="10">
        <v>1</v>
      </c>
      <c r="E35" s="10">
        <v>0</v>
      </c>
      <c r="F35" s="10">
        <v>0</v>
      </c>
      <c r="G35" s="10">
        <v>45</v>
      </c>
      <c r="H35" s="10">
        <v>19</v>
      </c>
      <c r="I35" s="10">
        <v>2</v>
      </c>
      <c r="J35" s="13">
        <f>I35/(G35/45)</f>
        <v>2</v>
      </c>
      <c r="K35" s="14">
        <f>1-(I35/H35)</f>
        <v>0.89473684210526316</v>
      </c>
    </row>
    <row r="36" spans="1:11" x14ac:dyDescent="0.25">
      <c r="A36" s="7">
        <v>30</v>
      </c>
      <c r="B36" s="8" t="s">
        <v>11</v>
      </c>
      <c r="C36" s="10">
        <v>1</v>
      </c>
      <c r="D36" s="10">
        <v>0</v>
      </c>
      <c r="E36" s="10">
        <v>1</v>
      </c>
      <c r="F36" s="10">
        <v>0</v>
      </c>
      <c r="G36" s="10">
        <v>45</v>
      </c>
      <c r="H36" s="10">
        <v>23</v>
      </c>
      <c r="I36" s="10">
        <v>3</v>
      </c>
      <c r="J36" s="13">
        <f>I36/(G36/45)</f>
        <v>3</v>
      </c>
      <c r="K36" s="14">
        <f>1-(I36/H36)</f>
        <v>0.86956521739130432</v>
      </c>
    </row>
    <row r="37" spans="1:11" x14ac:dyDescent="0.25">
      <c r="A37" s="7">
        <v>33</v>
      </c>
      <c r="B37" s="8" t="s">
        <v>32</v>
      </c>
      <c r="C37" s="10">
        <v>1</v>
      </c>
      <c r="D37" s="10">
        <v>0</v>
      </c>
      <c r="E37" s="10">
        <v>0</v>
      </c>
      <c r="F37" s="10">
        <v>0</v>
      </c>
      <c r="G37" s="10">
        <v>12</v>
      </c>
      <c r="H37" s="10">
        <v>7</v>
      </c>
      <c r="I37" s="10">
        <v>1</v>
      </c>
      <c r="J37" s="13">
        <f>I37/(G37/45)</f>
        <v>3.75</v>
      </c>
      <c r="K37" s="14">
        <f>1-(I37/H37)</f>
        <v>0.85714285714285721</v>
      </c>
    </row>
    <row r="38" spans="1:11" x14ac:dyDescent="0.25">
      <c r="A38" s="7">
        <v>29</v>
      </c>
      <c r="B38" s="8" t="s">
        <v>26</v>
      </c>
      <c r="C38" s="10">
        <v>1</v>
      </c>
      <c r="D38" s="10">
        <v>0</v>
      </c>
      <c r="E38" s="10">
        <v>1</v>
      </c>
      <c r="F38" s="10">
        <v>0</v>
      </c>
      <c r="G38" s="10">
        <v>26</v>
      </c>
      <c r="H38" s="10">
        <v>29</v>
      </c>
      <c r="I38" s="10">
        <v>5</v>
      </c>
      <c r="J38" s="13">
        <f>I38/(G38/45)</f>
        <v>8.6538461538461551</v>
      </c>
      <c r="K38" s="14">
        <f>1-(I38/H38)</f>
        <v>0.82758620689655171</v>
      </c>
    </row>
    <row r="39" spans="1:11" x14ac:dyDescent="0.25">
      <c r="A39" s="7">
        <v>35</v>
      </c>
      <c r="B39" s="8" t="s">
        <v>52</v>
      </c>
      <c r="C39" s="10">
        <v>1</v>
      </c>
      <c r="D39" s="10">
        <v>0</v>
      </c>
      <c r="E39" s="10">
        <v>0</v>
      </c>
      <c r="F39" s="10">
        <v>0</v>
      </c>
      <c r="G39" s="10">
        <v>17</v>
      </c>
      <c r="H39" s="10">
        <v>8</v>
      </c>
      <c r="I39" s="10">
        <v>3</v>
      </c>
      <c r="J39" s="13">
        <f>I39/(G39/45)</f>
        <v>7.9411764705882355</v>
      </c>
      <c r="K39" s="14">
        <f>1-(I39/H39)</f>
        <v>0.625</v>
      </c>
    </row>
    <row r="40" spans="1:11" x14ac:dyDescent="0.25">
      <c r="A40" s="7">
        <v>31</v>
      </c>
      <c r="B40" s="8" t="s">
        <v>42</v>
      </c>
      <c r="C40" s="10">
        <v>2</v>
      </c>
      <c r="D40" s="10">
        <v>1</v>
      </c>
      <c r="E40" s="10">
        <v>0</v>
      </c>
      <c r="F40" s="10">
        <v>0</v>
      </c>
      <c r="G40" s="10">
        <v>64</v>
      </c>
      <c r="H40" s="10">
        <v>30</v>
      </c>
      <c r="I40" s="10">
        <v>6</v>
      </c>
      <c r="J40" s="13">
        <f>I40/(G40/48)</f>
        <v>4.5</v>
      </c>
      <c r="K40" s="14">
        <f>1-(I40/H40)</f>
        <v>0.8</v>
      </c>
    </row>
    <row r="41" spans="1:11" x14ac:dyDescent="0.25">
      <c r="A41" s="7">
        <v>37</v>
      </c>
      <c r="B41" s="8" t="s">
        <v>28</v>
      </c>
      <c r="C41" s="10">
        <v>2</v>
      </c>
      <c r="D41" s="10">
        <v>2</v>
      </c>
      <c r="E41" s="10">
        <v>0</v>
      </c>
      <c r="F41" s="10">
        <v>1</v>
      </c>
      <c r="G41" s="10">
        <v>102</v>
      </c>
      <c r="H41" s="10">
        <v>30</v>
      </c>
      <c r="I41" s="10">
        <v>9</v>
      </c>
      <c r="J41" s="13">
        <f>I41/(G41/45)</f>
        <v>3.9705882352941178</v>
      </c>
      <c r="K41" s="14">
        <f>1-(I41/H41)</f>
        <v>0.7</v>
      </c>
    </row>
    <row r="42" spans="1:11" x14ac:dyDescent="0.25">
      <c r="A42" s="7">
        <v>33</v>
      </c>
      <c r="B42" s="8" t="s">
        <v>45</v>
      </c>
      <c r="C42" s="10">
        <v>3</v>
      </c>
      <c r="D42" s="10">
        <v>3</v>
      </c>
      <c r="E42" s="10">
        <v>2</v>
      </c>
      <c r="F42" s="10">
        <v>0</v>
      </c>
      <c r="G42" s="10">
        <v>112</v>
      </c>
      <c r="H42" s="10">
        <v>50</v>
      </c>
      <c r="I42" s="10">
        <v>18</v>
      </c>
      <c r="J42" s="13">
        <f>I42/(G42/48)</f>
        <v>7.7142857142857135</v>
      </c>
      <c r="K42" s="14">
        <f>1-(I42/H42)</f>
        <v>0.64</v>
      </c>
    </row>
    <row r="43" spans="1:11" x14ac:dyDescent="0.25">
      <c r="A43" s="10"/>
      <c r="B43" s="9" t="s">
        <v>43</v>
      </c>
      <c r="C43" s="10"/>
      <c r="D43" s="10">
        <f>SUM(D3:D42)</f>
        <v>421</v>
      </c>
      <c r="E43" s="10">
        <f>SUM(E3:E42)</f>
        <v>498</v>
      </c>
      <c r="F43" s="10">
        <f>SUM(F3:F42)</f>
        <v>96</v>
      </c>
      <c r="G43" s="10">
        <f>SUM(G3:G42)</f>
        <v>47112</v>
      </c>
      <c r="H43" s="10">
        <f>SUM(H3:H42)</f>
        <v>26334</v>
      </c>
      <c r="I43" s="10">
        <f>SUM(I3:I42)</f>
        <v>4183</v>
      </c>
      <c r="J43" s="13">
        <f>I43/(G43/46)</f>
        <v>4.0842672779758873</v>
      </c>
      <c r="K43" s="14">
        <f>1-(I43/H43)</f>
        <v>0.84115592010328855</v>
      </c>
    </row>
    <row r="46" spans="1:11" x14ac:dyDescent="0.25">
      <c r="H46" s="2"/>
    </row>
  </sheetData>
  <sortState xmlns:xlrd2="http://schemas.microsoft.com/office/spreadsheetml/2017/richdata2" ref="A3:K34">
    <sortCondition descending="1" ref="K3:K34"/>
    <sortCondition ref="J3:J34"/>
    <sortCondition descending="1" ref="D3:D34"/>
  </sortState>
  <phoneticPr fontId="0" type="noConversion"/>
  <pageMargins left="0.5" right="0.5" top="1" bottom="1" header="0.5" footer="0.5"/>
  <pageSetup paperSize="3" orientation="portrait" horizontalDpi="300" verticalDpi="30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Penncrest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Mescanti</dc:creator>
  <cp:lastModifiedBy>Steve</cp:lastModifiedBy>
  <cp:lastPrinted>2019-07-26T17:29:28Z</cp:lastPrinted>
  <dcterms:created xsi:type="dcterms:W3CDTF">1999-01-17T18:19:41Z</dcterms:created>
  <dcterms:modified xsi:type="dcterms:W3CDTF">2023-04-14T13:54:34Z</dcterms:modified>
</cp:coreProperties>
</file>